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131" i="1" l="1"/>
  <c r="E130" i="1"/>
  <c r="F24" i="2" l="1"/>
  <c r="E24" i="2"/>
  <c r="G19" i="2"/>
  <c r="G18" i="2"/>
  <c r="G15" i="2"/>
  <c r="G16" i="2"/>
  <c r="G17" i="2"/>
  <c r="G20" i="2"/>
  <c r="G21" i="2"/>
  <c r="G22" i="2"/>
  <c r="G23" i="2"/>
  <c r="G14" i="2"/>
  <c r="G13" i="2"/>
  <c r="G24" i="2" l="1"/>
  <c r="E128" i="1"/>
  <c r="E133" i="1"/>
  <c r="E127" i="1"/>
  <c r="E126" i="1"/>
  <c r="E132" i="1"/>
  <c r="E129" i="1"/>
  <c r="E124" i="1"/>
  <c r="E123" i="1"/>
  <c r="E134" i="1" l="1"/>
  <c r="E52" i="1"/>
  <c r="E40" i="1"/>
  <c r="E116" i="1"/>
  <c r="D120" i="1"/>
  <c r="E121" i="1" s="1"/>
  <c r="E49" i="1"/>
  <c r="E99" i="1"/>
  <c r="E30" i="1"/>
  <c r="E57" i="1"/>
  <c r="E55" i="1"/>
  <c r="E70" i="1"/>
  <c r="E91" i="1" l="1"/>
  <c r="E86" i="1"/>
  <c r="E17" i="1"/>
  <c r="E75" i="1"/>
  <c r="E102" i="1"/>
  <c r="E35" i="1"/>
  <c r="E94" i="1"/>
  <c r="E59" i="1" l="1"/>
  <c r="E45" i="1"/>
  <c r="E112" i="1" l="1"/>
  <c r="E65" i="1"/>
  <c r="E81" i="1"/>
  <c r="E23" i="1" l="1"/>
  <c r="E14" i="1" l="1"/>
  <c r="E9" i="1"/>
  <c r="E120" i="1" s="1"/>
</calcChain>
</file>

<file path=xl/sharedStrings.xml><?xml version="1.0" encoding="utf-8"?>
<sst xmlns="http://schemas.openxmlformats.org/spreadsheetml/2006/main" count="289" uniqueCount="151">
  <si>
    <t xml:space="preserve"> </t>
  </si>
  <si>
    <t>do Uchwały RMiG Wiązów</t>
  </si>
  <si>
    <t xml:space="preserve">Nr /2015 z dnia </t>
  </si>
  <si>
    <t>Plan wydatków w ramach Funduszu Sołeckiego na 2016 rok</t>
  </si>
  <si>
    <t>Lp.</t>
  </si>
  <si>
    <t>Sołectwo</t>
  </si>
  <si>
    <t>Wnioskowane przedsięwzięcia</t>
  </si>
  <si>
    <t xml:space="preserve">Koszt przedsięwzięcia </t>
  </si>
  <si>
    <t>Łączny koszt wnisokowanych przedsięwzięć</t>
  </si>
  <si>
    <t>Bryłów</t>
  </si>
  <si>
    <t>Organizacja imprez okolicznościowych</t>
  </si>
  <si>
    <t>Doposażenie i utrzymanie świetlicy</t>
  </si>
  <si>
    <t>Zakup materiałów na budowę wiaty przy świetlicy</t>
  </si>
  <si>
    <t>Zakup materiałów do remontu świetlicy</t>
  </si>
  <si>
    <t>Utrzymanie boiska sportowego</t>
  </si>
  <si>
    <t>Bryłówek</t>
  </si>
  <si>
    <t>Zakup wiaty(altany z wyposażeneim), ogrodzenia placu zabaw</t>
  </si>
  <si>
    <t>Organizacja Dnia Dziecka, dożynek</t>
  </si>
  <si>
    <t>Utrzymanie terenu zieleni(zakup gazonów, kwiatów, krzewów, śr.chemicznych</t>
  </si>
  <si>
    <t>Częstocice</t>
  </si>
  <si>
    <t>Gułów</t>
  </si>
  <si>
    <t>Ogrodzenie przy świetlicy</t>
  </si>
  <si>
    <t>Środki czystości do świetlicy</t>
  </si>
  <si>
    <t>Utrzymanie terenu zieleni</t>
  </si>
  <si>
    <t>Zakup stołu do bilarda, piłkarzyków</t>
  </si>
  <si>
    <t>Zakup naczyń do świetlicy</t>
  </si>
  <si>
    <t>Zakup projektora do świetlicy</t>
  </si>
  <si>
    <t>Imprezy integracyjne</t>
  </si>
  <si>
    <t>Janowo</t>
  </si>
  <si>
    <t>Jaworów</t>
  </si>
  <si>
    <t>Jędrzychowice</t>
  </si>
  <si>
    <t>Jutrzyna</t>
  </si>
  <si>
    <t>Kalinowa</t>
  </si>
  <si>
    <t>Kłosów</t>
  </si>
  <si>
    <t>Kowalów</t>
  </si>
  <si>
    <t>Krajno</t>
  </si>
  <si>
    <t>Księżyce</t>
  </si>
  <si>
    <t>Kucharzowice</t>
  </si>
  <si>
    <t>Kurów</t>
  </si>
  <si>
    <t>Łojowice</t>
  </si>
  <si>
    <t>Miechowice</t>
  </si>
  <si>
    <t>Stary Wiązów</t>
  </si>
  <si>
    <t>Ośno</t>
  </si>
  <si>
    <t>Wawrzęcice</t>
  </si>
  <si>
    <t>Wawrzyszów</t>
  </si>
  <si>
    <t>Witowice</t>
  </si>
  <si>
    <t>Wyszonowice</t>
  </si>
  <si>
    <t>Zborowice</t>
  </si>
  <si>
    <t>RAZEM</t>
  </si>
  <si>
    <t>Zakup altany na boisko sportowe</t>
  </si>
  <si>
    <t>Doposażenia i materiały do remontu świetlicy</t>
  </si>
  <si>
    <t>Rekultywacja terenów rekreacyjno-sportowych</t>
  </si>
  <si>
    <t>Organizowanie imprez integracyjnych</t>
  </si>
  <si>
    <t>Wyposażenie i materiały do remontu świetlicy</t>
  </si>
  <si>
    <t>Remont drogi</t>
  </si>
  <si>
    <t>Utrzymanie terenów zielonych</t>
  </si>
  <si>
    <t>Czyszczenie rowów</t>
  </si>
  <si>
    <t>Zakup materiałów budowl., wyposażenia do świetlicy</t>
  </si>
  <si>
    <t xml:space="preserve">Zakup wiaty na boisko </t>
  </si>
  <si>
    <t>Utrzymanie terenu w czystości i zakup drzewek</t>
  </si>
  <si>
    <t>Naprawa mostka przy drodze</t>
  </si>
  <si>
    <t>Zakup nagłośnienia do świetlicy</t>
  </si>
  <si>
    <t>Zakup bramy wjazdowej na plac przy świetlicy</t>
  </si>
  <si>
    <t>Doposażenie kuchni w świetlicy</t>
  </si>
  <si>
    <t>Doposażenie placu zabaw w huśtawkę</t>
  </si>
  <si>
    <t>Remont dróg śródpolnych</t>
  </si>
  <si>
    <t>Zakup zabawek na plac zabaw</t>
  </si>
  <si>
    <t>Zakup 2 ławek do parku</t>
  </si>
  <si>
    <t>Zakup pojemnika na śmieci do parku</t>
  </si>
  <si>
    <t>Czyszczenie rowów śródpolnych</t>
  </si>
  <si>
    <t>Zakup głośników-kolumn do  świetlicy</t>
  </si>
  <si>
    <t>Remont świetlicy</t>
  </si>
  <si>
    <t>Zakup artykułów na świetlicę</t>
  </si>
  <si>
    <t>Zorganizowanie zawodów wędkarskich dla dzieci</t>
  </si>
  <si>
    <t>Zakup wyposażenia do świetlicy</t>
  </si>
  <si>
    <t>Zakup paliwa do kosiarki</t>
  </si>
  <si>
    <t>Zakup kostki brukowej</t>
  </si>
  <si>
    <t>Zakup klimatyzatorów</t>
  </si>
  <si>
    <t>Naprawa drogi gminnej</t>
  </si>
  <si>
    <t xml:space="preserve">Utrzymanie placu zabaw oraz terenów zielonych </t>
  </si>
  <si>
    <t xml:space="preserve">Organizacja imprez </t>
  </si>
  <si>
    <t>Zakup tablicy ogłoszeń</t>
  </si>
  <si>
    <t>Organizacja imprez integracyjnych</t>
  </si>
  <si>
    <t>Doposażenie  świetlicy</t>
  </si>
  <si>
    <t>Doposażenie i utrzymanie placu zabaw</t>
  </si>
  <si>
    <t>Remont budynku po byłej OSP</t>
  </si>
  <si>
    <t>Zakup materiałów do remontu dróg, chodników</t>
  </si>
  <si>
    <t>Doposażenie świetlicy</t>
  </si>
  <si>
    <t>Imprezy okolicznościowe</t>
  </si>
  <si>
    <t>92195-4210</t>
  </si>
  <si>
    <t>92109-4210</t>
  </si>
  <si>
    <t>92601-4210</t>
  </si>
  <si>
    <t>90004-4210</t>
  </si>
  <si>
    <t>9210-4210</t>
  </si>
  <si>
    <t>60016-4210</t>
  </si>
  <si>
    <t>01008-4210</t>
  </si>
  <si>
    <t>92601-6060</t>
  </si>
  <si>
    <t>70005-4210</t>
  </si>
  <si>
    <t>90002-4210</t>
  </si>
  <si>
    <t>01008-4300</t>
  </si>
  <si>
    <t>Wyposażenie obiektów sportowych</t>
  </si>
  <si>
    <t>Utryzmanie i wyposażenie świetlicy</t>
  </si>
  <si>
    <t>Utrzymanie terenów zielonych oraz czystości wsi</t>
  </si>
  <si>
    <t>Utrzymanie terenów zielonych i boiska</t>
  </si>
  <si>
    <t>Zakup altany</t>
  </si>
  <si>
    <t xml:space="preserve">Zakup dodatkowych urządzeń zabawowych </t>
  </si>
  <si>
    <t>Zakup nagrzewnicy</t>
  </si>
  <si>
    <t>Organizacja imprez oklicznościowych</t>
  </si>
  <si>
    <t>Zagospodarowanie terenu wokół świetlicy</t>
  </si>
  <si>
    <t>Zakup sprzetu sportowego</t>
  </si>
  <si>
    <t>Zakup środków czystości</t>
  </si>
  <si>
    <t>Zakup sprzetu fitnes do świetlicy</t>
  </si>
  <si>
    <t>Utwardzenie placu</t>
  </si>
  <si>
    <t>PLAN OGÓŁEM</t>
  </si>
  <si>
    <t xml:space="preserve">różnica </t>
  </si>
  <si>
    <t>Utrzymanie czystości, zakup paliwa, koszenie terenów zielonych</t>
  </si>
  <si>
    <t xml:space="preserve">Adaptacja pietra świetlicy na salę sportową, doposażenie świetlicy </t>
  </si>
  <si>
    <t>Czyszczenie stawu p/poż</t>
  </si>
  <si>
    <t>Zakup siatki na ogrodzenie stawu p/poż</t>
  </si>
  <si>
    <t xml:space="preserve">75412-4300 </t>
  </si>
  <si>
    <t xml:space="preserve">75412-4210  </t>
  </si>
  <si>
    <t>Utrzymanie dróg śródpolnych-zakup tłucznia</t>
  </si>
  <si>
    <t>Zakup namiotu- świetlica</t>
  </si>
  <si>
    <t>Zakup materiałów budowlanych-plac zabaw</t>
  </si>
  <si>
    <t>75412-4210</t>
  </si>
  <si>
    <t>75412-4300</t>
  </si>
  <si>
    <t>Razem</t>
  </si>
  <si>
    <t xml:space="preserve">           Plan wydatków  realizowanych w ramach</t>
  </si>
  <si>
    <t xml:space="preserve">           funduszu sołeckiego w układzie</t>
  </si>
  <si>
    <t xml:space="preserve">                                   w 2014 roku</t>
  </si>
  <si>
    <t>w 2016 r.</t>
  </si>
  <si>
    <t>Dział</t>
  </si>
  <si>
    <t>Rozdział</t>
  </si>
  <si>
    <t>Paragraf</t>
  </si>
  <si>
    <t>Wydatki bieżące</t>
  </si>
  <si>
    <t>Wydatki majątkowe</t>
  </si>
  <si>
    <t>1.</t>
  </si>
  <si>
    <t>3.</t>
  </si>
  <si>
    <t>4.</t>
  </si>
  <si>
    <t>5.</t>
  </si>
  <si>
    <t>6.</t>
  </si>
  <si>
    <t>7.</t>
  </si>
  <si>
    <t>8.</t>
  </si>
  <si>
    <t>Ogółem</t>
  </si>
  <si>
    <t>O10</t>
  </si>
  <si>
    <t>O1008</t>
  </si>
  <si>
    <t xml:space="preserve">          działów , rozdziałów i paragrafów klasyfikacji budżetowej</t>
  </si>
  <si>
    <t xml:space="preserve">Plan wydatków ogółem </t>
  </si>
  <si>
    <t>Przeniesienie pomikna na plac przy świetlicy</t>
  </si>
  <si>
    <t>Załącznik nr 12</t>
  </si>
  <si>
    <t>Zestawienie zbiorcze do załącznika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</si>
</sst>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3" fontId="0" fillId="0" borderId="1" xfId="0" applyNumberFormat="1" applyBorder="1"/>
    <xf numFmtId="43" fontId="0" fillId="0" borderId="14" xfId="0" applyNumberFormat="1" applyBorder="1"/>
    <xf numFmtId="43" fontId="0" fillId="0" borderId="0" xfId="0" applyNumberFormat="1"/>
    <xf numFmtId="43" fontId="0" fillId="0" borderId="21" xfId="0" applyNumberFormat="1" applyBorder="1" applyAlignment="1">
      <alignment horizontal="center"/>
    </xf>
    <xf numFmtId="0" fontId="0" fillId="2" borderId="0" xfId="0" applyFill="1"/>
    <xf numFmtId="0" fontId="5" fillId="0" borderId="7" xfId="0" applyFont="1" applyBorder="1"/>
    <xf numFmtId="0" fontId="5" fillId="0" borderId="2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3" fontId="0" fillId="0" borderId="5" xfId="0" applyNumberFormat="1" applyBorder="1" applyAlignment="1">
      <alignment horizontal="center"/>
    </xf>
    <xf numFmtId="43" fontId="5" fillId="0" borderId="7" xfId="0" applyNumberFormat="1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43" fontId="4" fillId="0" borderId="19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/>
    <xf numFmtId="43" fontId="6" fillId="0" borderId="2" xfId="0" applyNumberFormat="1" applyFont="1" applyBorder="1"/>
    <xf numFmtId="43" fontId="6" fillId="0" borderId="1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/>
    <xf numFmtId="43" fontId="6" fillId="0" borderId="1" xfId="0" applyNumberFormat="1" applyFont="1" applyBorder="1"/>
    <xf numFmtId="43" fontId="6" fillId="0" borderId="1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/>
    <xf numFmtId="43" fontId="6" fillId="0" borderId="4" xfId="0" applyNumberFormat="1" applyFont="1" applyBorder="1"/>
    <xf numFmtId="43" fontId="6" fillId="0" borderId="1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43" fontId="6" fillId="0" borderId="2" xfId="0" applyNumberFormat="1" applyFont="1" applyBorder="1" applyAlignment="1">
      <alignment wrapText="1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43" fontId="6" fillId="0" borderId="4" xfId="0" applyNumberFormat="1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43" fontId="6" fillId="0" borderId="8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3" fontId="6" fillId="0" borderId="5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4" xfId="0" applyFont="1" applyBorder="1" applyAlignment="1">
      <alignment horizontal="left" wrapText="1"/>
    </xf>
    <xf numFmtId="43" fontId="6" fillId="0" borderId="14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wrapText="1"/>
    </xf>
    <xf numFmtId="43" fontId="6" fillId="0" borderId="18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43" fontId="6" fillId="0" borderId="5" xfId="0" applyNumberFormat="1" applyFont="1" applyBorder="1" applyAlignment="1">
      <alignment wrapText="1"/>
    </xf>
    <xf numFmtId="0" fontId="6" fillId="0" borderId="18" xfId="0" applyFont="1" applyBorder="1"/>
    <xf numFmtId="43" fontId="6" fillId="0" borderId="18" xfId="0" applyNumberFormat="1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6" fillId="0" borderId="8" xfId="0" applyNumberFormat="1" applyFont="1" applyBorder="1"/>
    <xf numFmtId="43" fontId="6" fillId="0" borderId="37" xfId="0" applyNumberFormat="1" applyFont="1" applyBorder="1" applyAlignment="1">
      <alignment horizontal="center" vertical="center"/>
    </xf>
    <xf numFmtId="43" fontId="6" fillId="0" borderId="3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43" fontId="6" fillId="0" borderId="5" xfId="0" applyNumberFormat="1" applyFont="1" applyBorder="1"/>
    <xf numFmtId="43" fontId="6" fillId="0" borderId="2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3" fontId="6" fillId="0" borderId="39" xfId="0" applyNumberFormat="1" applyFont="1" applyBorder="1" applyAlignment="1">
      <alignment horizontal="center"/>
    </xf>
    <xf numFmtId="43" fontId="6" fillId="0" borderId="36" xfId="0" applyNumberFormat="1" applyFont="1" applyBorder="1"/>
    <xf numFmtId="43" fontId="6" fillId="0" borderId="34" xfId="0" applyNumberFormat="1" applyFont="1" applyBorder="1" applyAlignment="1">
      <alignment horizontal="center" vertical="center"/>
    </xf>
    <xf numFmtId="43" fontId="6" fillId="0" borderId="30" xfId="0" applyNumberFormat="1" applyFont="1" applyBorder="1"/>
    <xf numFmtId="43" fontId="6" fillId="0" borderId="31" xfId="0" applyNumberFormat="1" applyFont="1" applyBorder="1"/>
    <xf numFmtId="43" fontId="6" fillId="0" borderId="35" xfId="0" applyNumberFormat="1" applyFont="1" applyBorder="1" applyAlignment="1">
      <alignment horizontal="center" vertical="center"/>
    </xf>
    <xf numFmtId="0" fontId="6" fillId="0" borderId="9" xfId="0" applyFont="1" applyBorder="1"/>
    <xf numFmtId="43" fontId="6" fillId="0" borderId="9" xfId="0" applyNumberFormat="1" applyFont="1" applyBorder="1"/>
    <xf numFmtId="0" fontId="6" fillId="0" borderId="14" xfId="0" applyFont="1" applyBorder="1"/>
    <xf numFmtId="43" fontId="6" fillId="0" borderId="14" xfId="0" applyNumberFormat="1" applyFont="1" applyBorder="1"/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/>
    <xf numFmtId="0" fontId="6" fillId="0" borderId="15" xfId="0" applyFont="1" applyBorder="1" applyAlignment="1">
      <alignment horizontal="center" vertical="center"/>
    </xf>
    <xf numFmtId="43" fontId="6" fillId="0" borderId="21" xfId="0" applyNumberFormat="1" applyFont="1" applyBorder="1" applyAlignment="1">
      <alignment horizontal="center" vertical="center"/>
    </xf>
    <xf numFmtId="43" fontId="6" fillId="0" borderId="29" xfId="0" applyNumberFormat="1" applyFont="1" applyBorder="1"/>
    <xf numFmtId="0" fontId="6" fillId="0" borderId="32" xfId="0" applyFont="1" applyBorder="1" applyAlignment="1">
      <alignment horizontal="center" vertical="center"/>
    </xf>
    <xf numFmtId="43" fontId="6" fillId="0" borderId="28" xfId="0" applyNumberFormat="1" applyFont="1" applyBorder="1"/>
    <xf numFmtId="43" fontId="10" fillId="0" borderId="12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3" fontId="10" fillId="0" borderId="13" xfId="0" applyNumberFormat="1" applyFont="1" applyBorder="1" applyAlignment="1">
      <alignment horizontal="center" vertical="center"/>
    </xf>
    <xf numFmtId="43" fontId="6" fillId="0" borderId="40" xfId="0" applyNumberFormat="1" applyFont="1" applyBorder="1"/>
    <xf numFmtId="0" fontId="6" fillId="0" borderId="1" xfId="0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3" fontId="6" fillId="0" borderId="2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/>
    <xf numFmtId="0" fontId="9" fillId="0" borderId="6" xfId="0" applyFont="1" applyBorder="1"/>
    <xf numFmtId="0" fontId="9" fillId="0" borderId="7" xfId="0" applyFont="1" applyBorder="1"/>
    <xf numFmtId="43" fontId="9" fillId="0" borderId="7" xfId="0" applyNumberFormat="1" applyFont="1" applyBorder="1"/>
    <xf numFmtId="43" fontId="9" fillId="0" borderId="22" xfId="0" applyNumberFormat="1" applyFont="1" applyBorder="1"/>
    <xf numFmtId="43" fontId="6" fillId="0" borderId="9" xfId="0" applyNumberFormat="1" applyFont="1" applyFill="1" applyBorder="1"/>
    <xf numFmtId="43" fontId="6" fillId="0" borderId="0" xfId="0" applyNumberFormat="1" applyFont="1"/>
    <xf numFmtId="0" fontId="9" fillId="0" borderId="0" xfId="0" applyFont="1"/>
    <xf numFmtId="43" fontId="9" fillId="0" borderId="0" xfId="0" applyNumberFormat="1" applyFont="1"/>
    <xf numFmtId="0" fontId="6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5"/>
  <sheetViews>
    <sheetView topLeftCell="A98" workbookViewId="0">
      <selection activeCell="L111" sqref="L111"/>
    </sheetView>
  </sheetViews>
  <sheetFormatPr defaultRowHeight="15"/>
  <cols>
    <col min="1" max="1" width="5.42578125" customWidth="1"/>
    <col min="2" max="2" width="21.140625" customWidth="1"/>
    <col min="3" max="3" width="48.28515625" customWidth="1"/>
    <col min="4" max="5" width="17.28515625" customWidth="1"/>
  </cols>
  <sheetData>
    <row r="2" spans="1:10">
      <c r="D2" s="28" t="s">
        <v>149</v>
      </c>
      <c r="E2" s="28"/>
    </row>
    <row r="3" spans="1:10" ht="16.5" customHeight="1">
      <c r="D3" s="28" t="s">
        <v>1</v>
      </c>
      <c r="E3" s="28"/>
    </row>
    <row r="4" spans="1:10" ht="18.75">
      <c r="B4" s="1" t="s">
        <v>0</v>
      </c>
      <c r="D4" s="28" t="s">
        <v>2</v>
      </c>
      <c r="E4" s="28"/>
    </row>
    <row r="6" spans="1:10" ht="18.75">
      <c r="A6" s="28"/>
      <c r="B6" s="29" t="s">
        <v>3</v>
      </c>
      <c r="C6" s="29"/>
      <c r="D6" s="29"/>
      <c r="E6" s="29"/>
    </row>
    <row r="7" spans="1:10" ht="31.5" customHeight="1" thickBot="1">
      <c r="A7" s="28"/>
      <c r="B7" s="30"/>
      <c r="C7" s="30"/>
      <c r="D7" s="30"/>
      <c r="E7" s="30"/>
      <c r="F7" s="2"/>
      <c r="G7" s="3"/>
      <c r="H7" s="3"/>
      <c r="I7" s="3"/>
      <c r="J7" s="3"/>
    </row>
    <row r="8" spans="1:10" ht="43.5" thickBot="1">
      <c r="A8" s="31" t="s">
        <v>4</v>
      </c>
      <c r="B8" s="32" t="s">
        <v>5</v>
      </c>
      <c r="C8" s="33" t="s">
        <v>6</v>
      </c>
      <c r="D8" s="34" t="s">
        <v>7</v>
      </c>
      <c r="E8" s="34" t="s">
        <v>8</v>
      </c>
      <c r="F8" s="3"/>
      <c r="G8" s="3"/>
      <c r="H8" s="3"/>
      <c r="I8" s="3"/>
      <c r="J8" s="3"/>
    </row>
    <row r="9" spans="1:10">
      <c r="A9" s="35">
        <v>1</v>
      </c>
      <c r="B9" s="36" t="s">
        <v>9</v>
      </c>
      <c r="C9" s="37" t="s">
        <v>10</v>
      </c>
      <c r="D9" s="38">
        <v>2500</v>
      </c>
      <c r="E9" s="39">
        <f>SUM(D9:D13)</f>
        <v>9708.619999999999</v>
      </c>
      <c r="F9" t="s">
        <v>89</v>
      </c>
    </row>
    <row r="10" spans="1:10">
      <c r="A10" s="40"/>
      <c r="B10" s="41"/>
      <c r="C10" s="42" t="s">
        <v>11</v>
      </c>
      <c r="D10" s="43">
        <v>1500</v>
      </c>
      <c r="E10" s="44"/>
      <c r="F10" t="s">
        <v>90</v>
      </c>
    </row>
    <row r="11" spans="1:10">
      <c r="A11" s="40"/>
      <c r="B11" s="41"/>
      <c r="C11" s="42" t="s">
        <v>12</v>
      </c>
      <c r="D11" s="43">
        <v>3708.62</v>
      </c>
      <c r="E11" s="44"/>
      <c r="F11" t="s">
        <v>90</v>
      </c>
    </row>
    <row r="12" spans="1:10">
      <c r="A12" s="40"/>
      <c r="B12" s="41"/>
      <c r="C12" s="42" t="s">
        <v>13</v>
      </c>
      <c r="D12" s="43">
        <v>1500</v>
      </c>
      <c r="E12" s="44"/>
      <c r="F12" t="s">
        <v>90</v>
      </c>
    </row>
    <row r="13" spans="1:10" ht="15.75" thickBot="1">
      <c r="A13" s="45"/>
      <c r="B13" s="46"/>
      <c r="C13" s="47" t="s">
        <v>14</v>
      </c>
      <c r="D13" s="48">
        <v>500</v>
      </c>
      <c r="E13" s="49"/>
      <c r="F13" t="s">
        <v>91</v>
      </c>
    </row>
    <row r="14" spans="1:10" ht="30">
      <c r="A14" s="50">
        <v>2</v>
      </c>
      <c r="B14" s="51" t="s">
        <v>15</v>
      </c>
      <c r="C14" s="52" t="s">
        <v>16</v>
      </c>
      <c r="D14" s="53">
        <v>5000</v>
      </c>
      <c r="E14" s="39">
        <f>SUM(D14:D16)</f>
        <v>8522.36</v>
      </c>
      <c r="F14" t="s">
        <v>89</v>
      </c>
    </row>
    <row r="15" spans="1:10">
      <c r="A15" s="54"/>
      <c r="B15" s="55"/>
      <c r="C15" s="42" t="s">
        <v>17</v>
      </c>
      <c r="D15" s="43">
        <v>1500</v>
      </c>
      <c r="E15" s="44"/>
      <c r="F15" t="s">
        <v>89</v>
      </c>
    </row>
    <row r="16" spans="1:10" ht="30.75" thickBot="1">
      <c r="A16" s="56"/>
      <c r="B16" s="57"/>
      <c r="C16" s="58" t="s">
        <v>18</v>
      </c>
      <c r="D16" s="59">
        <v>2022.36</v>
      </c>
      <c r="E16" s="49"/>
      <c r="F16" t="s">
        <v>92</v>
      </c>
    </row>
    <row r="17" spans="1:6">
      <c r="A17" s="51">
        <v>3</v>
      </c>
      <c r="B17" s="36" t="s">
        <v>19</v>
      </c>
      <c r="C17" s="60" t="s">
        <v>81</v>
      </c>
      <c r="D17" s="61">
        <v>1000</v>
      </c>
      <c r="E17" s="39">
        <f>SUM(D17:D22)</f>
        <v>14266.36</v>
      </c>
      <c r="F17" t="s">
        <v>90</v>
      </c>
    </row>
    <row r="18" spans="1:6" ht="1.5" customHeight="1">
      <c r="A18" s="55"/>
      <c r="B18" s="41"/>
      <c r="C18" s="62"/>
      <c r="D18" s="63"/>
      <c r="E18" s="44"/>
      <c r="F18" t="s">
        <v>89</v>
      </c>
    </row>
    <row r="19" spans="1:6">
      <c r="A19" s="55"/>
      <c r="B19" s="41"/>
      <c r="C19" s="64" t="s">
        <v>82</v>
      </c>
      <c r="D19" s="65">
        <v>6500</v>
      </c>
      <c r="E19" s="44"/>
      <c r="F19" t="s">
        <v>89</v>
      </c>
    </row>
    <row r="20" spans="1:6">
      <c r="A20" s="55"/>
      <c r="B20" s="41"/>
      <c r="C20" s="64" t="s">
        <v>83</v>
      </c>
      <c r="D20" s="65">
        <v>5766.36</v>
      </c>
      <c r="E20" s="44"/>
      <c r="F20" t="s">
        <v>90</v>
      </c>
    </row>
    <row r="21" spans="1:6">
      <c r="A21" s="55"/>
      <c r="B21" s="41"/>
      <c r="C21" s="66" t="s">
        <v>148</v>
      </c>
      <c r="D21" s="67">
        <v>1000</v>
      </c>
      <c r="E21" s="44"/>
      <c r="F21" s="8" t="s">
        <v>89</v>
      </c>
    </row>
    <row r="22" spans="1:6" ht="0.75" customHeight="1" thickBot="1">
      <c r="A22" s="57"/>
      <c r="B22" s="46"/>
      <c r="C22" s="68"/>
      <c r="D22" s="69"/>
      <c r="E22" s="49"/>
      <c r="F22" s="8" t="s">
        <v>89</v>
      </c>
    </row>
    <row r="23" spans="1:6">
      <c r="A23" s="70">
        <v>4</v>
      </c>
      <c r="B23" s="41" t="s">
        <v>20</v>
      </c>
      <c r="C23" s="71" t="s">
        <v>21</v>
      </c>
      <c r="D23" s="72">
        <v>4500</v>
      </c>
      <c r="E23" s="44">
        <f>SUM(D23:D29)</f>
        <v>14203.93</v>
      </c>
      <c r="F23" t="s">
        <v>90</v>
      </c>
    </row>
    <row r="24" spans="1:6">
      <c r="A24" s="40"/>
      <c r="B24" s="41"/>
      <c r="C24" s="42" t="s">
        <v>22</v>
      </c>
      <c r="D24" s="43">
        <v>203.93</v>
      </c>
      <c r="E24" s="44"/>
      <c r="F24" t="s">
        <v>90</v>
      </c>
    </row>
    <row r="25" spans="1:6">
      <c r="A25" s="40"/>
      <c r="B25" s="41"/>
      <c r="C25" s="42" t="s">
        <v>23</v>
      </c>
      <c r="D25" s="43">
        <v>300</v>
      </c>
      <c r="E25" s="44"/>
      <c r="F25" t="s">
        <v>92</v>
      </c>
    </row>
    <row r="26" spans="1:6">
      <c r="A26" s="40"/>
      <c r="B26" s="41"/>
      <c r="C26" s="42" t="s">
        <v>24</v>
      </c>
      <c r="D26" s="43">
        <v>2800</v>
      </c>
      <c r="E26" s="44"/>
      <c r="F26" t="s">
        <v>90</v>
      </c>
    </row>
    <row r="27" spans="1:6">
      <c r="A27" s="40"/>
      <c r="B27" s="41"/>
      <c r="C27" s="42" t="s">
        <v>25</v>
      </c>
      <c r="D27" s="43">
        <v>2400</v>
      </c>
      <c r="E27" s="44"/>
      <c r="F27" t="s">
        <v>90</v>
      </c>
    </row>
    <row r="28" spans="1:6">
      <c r="A28" s="40"/>
      <c r="B28" s="41"/>
      <c r="C28" s="42" t="s">
        <v>26</v>
      </c>
      <c r="D28" s="43">
        <v>2000</v>
      </c>
      <c r="E28" s="44"/>
      <c r="F28" t="s">
        <v>90</v>
      </c>
    </row>
    <row r="29" spans="1:6" ht="15.75" thickBot="1">
      <c r="A29" s="45"/>
      <c r="B29" s="46"/>
      <c r="C29" s="47" t="s">
        <v>27</v>
      </c>
      <c r="D29" s="48">
        <v>2000</v>
      </c>
      <c r="E29" s="49"/>
      <c r="F29" t="s">
        <v>89</v>
      </c>
    </row>
    <row r="30" spans="1:6" ht="15.75" thickBot="1">
      <c r="A30" s="51">
        <v>5</v>
      </c>
      <c r="B30" s="36" t="s">
        <v>28</v>
      </c>
      <c r="C30" s="73" t="s">
        <v>82</v>
      </c>
      <c r="D30" s="74">
        <v>1000</v>
      </c>
      <c r="E30" s="39">
        <f>SUM(D30:D34)</f>
        <v>8553.57</v>
      </c>
      <c r="F30" t="s">
        <v>89</v>
      </c>
    </row>
    <row r="31" spans="1:6" ht="15.75" thickBot="1">
      <c r="A31" s="55"/>
      <c r="B31" s="41"/>
      <c r="C31" s="73" t="s">
        <v>103</v>
      </c>
      <c r="D31" s="74">
        <v>500</v>
      </c>
      <c r="E31" s="44"/>
      <c r="F31" t="s">
        <v>92</v>
      </c>
    </row>
    <row r="32" spans="1:6" ht="15.75" thickBot="1">
      <c r="A32" s="55"/>
      <c r="B32" s="41"/>
      <c r="C32" s="73" t="s">
        <v>87</v>
      </c>
      <c r="D32" s="74">
        <v>500.57</v>
      </c>
      <c r="E32" s="44"/>
      <c r="F32" t="s">
        <v>90</v>
      </c>
    </row>
    <row r="33" spans="1:6" ht="15.75" thickBot="1">
      <c r="A33" s="55"/>
      <c r="B33" s="41"/>
      <c r="C33" s="73" t="s">
        <v>104</v>
      </c>
      <c r="D33" s="74">
        <v>3000</v>
      </c>
      <c r="E33" s="44"/>
      <c r="F33" t="s">
        <v>89</v>
      </c>
    </row>
    <row r="34" spans="1:6" ht="15.75" thickBot="1">
      <c r="A34" s="57"/>
      <c r="B34" s="46"/>
      <c r="C34" s="75" t="s">
        <v>105</v>
      </c>
      <c r="D34" s="76">
        <v>3553</v>
      </c>
      <c r="E34" s="49"/>
      <c r="F34" t="s">
        <v>89</v>
      </c>
    </row>
    <row r="35" spans="1:6">
      <c r="A35" s="51">
        <v>6</v>
      </c>
      <c r="B35" s="36" t="s">
        <v>29</v>
      </c>
      <c r="C35" s="37" t="s">
        <v>70</v>
      </c>
      <c r="D35" s="38">
        <v>2000</v>
      </c>
      <c r="E35" s="39">
        <f>SUM(D35:D39)</f>
        <v>13111.32</v>
      </c>
      <c r="F35" t="s">
        <v>93</v>
      </c>
    </row>
    <row r="36" spans="1:6">
      <c r="A36" s="55"/>
      <c r="B36" s="41"/>
      <c r="C36" s="42" t="s">
        <v>10</v>
      </c>
      <c r="D36" s="43">
        <v>4000</v>
      </c>
      <c r="E36" s="44"/>
      <c r="F36" t="s">
        <v>89</v>
      </c>
    </row>
    <row r="37" spans="1:6">
      <c r="A37" s="55"/>
      <c r="B37" s="41"/>
      <c r="C37" s="42" t="s">
        <v>63</v>
      </c>
      <c r="D37" s="43">
        <v>4500</v>
      </c>
      <c r="E37" s="44"/>
      <c r="F37" t="s">
        <v>90</v>
      </c>
    </row>
    <row r="38" spans="1:6">
      <c r="A38" s="55"/>
      <c r="B38" s="41"/>
      <c r="C38" s="42" t="s">
        <v>71</v>
      </c>
      <c r="D38" s="43">
        <v>2000</v>
      </c>
      <c r="E38" s="44"/>
      <c r="F38" t="s">
        <v>90</v>
      </c>
    </row>
    <row r="39" spans="1:6" ht="15.75" thickBot="1">
      <c r="A39" s="57"/>
      <c r="B39" s="46"/>
      <c r="C39" s="47" t="s">
        <v>22</v>
      </c>
      <c r="D39" s="48">
        <v>611.32000000000005</v>
      </c>
      <c r="E39" s="49"/>
      <c r="F39" t="s">
        <v>90</v>
      </c>
    </row>
    <row r="40" spans="1:6" ht="15.75" thickBot="1">
      <c r="A40" s="51">
        <v>7</v>
      </c>
      <c r="B40" s="36" t="s">
        <v>30</v>
      </c>
      <c r="C40" s="73" t="s">
        <v>82</v>
      </c>
      <c r="D40" s="74">
        <v>2500</v>
      </c>
      <c r="E40" s="39">
        <f>SUM(D40:D44)</f>
        <v>13454.71</v>
      </c>
      <c r="F40" t="s">
        <v>89</v>
      </c>
    </row>
    <row r="41" spans="1:6" ht="15.75" thickBot="1">
      <c r="A41" s="55"/>
      <c r="B41" s="41"/>
      <c r="C41" s="73" t="s">
        <v>11</v>
      </c>
      <c r="D41" s="74">
        <v>5000</v>
      </c>
      <c r="E41" s="44"/>
      <c r="F41" t="s">
        <v>90</v>
      </c>
    </row>
    <row r="42" spans="1:6" ht="15.75" thickBot="1">
      <c r="A42" s="55"/>
      <c r="B42" s="41"/>
      <c r="C42" s="73" t="s">
        <v>84</v>
      </c>
      <c r="D42" s="74">
        <v>2200</v>
      </c>
      <c r="E42" s="44"/>
      <c r="F42" t="s">
        <v>89</v>
      </c>
    </row>
    <row r="43" spans="1:6" ht="15.75" thickBot="1">
      <c r="A43" s="55"/>
      <c r="B43" s="41"/>
      <c r="C43" s="73" t="s">
        <v>111</v>
      </c>
      <c r="D43" s="74">
        <v>3500</v>
      </c>
      <c r="E43" s="44"/>
      <c r="F43" t="s">
        <v>90</v>
      </c>
    </row>
    <row r="44" spans="1:6" ht="15.75" thickBot="1">
      <c r="A44" s="57"/>
      <c r="B44" s="46"/>
      <c r="C44" s="75" t="s">
        <v>14</v>
      </c>
      <c r="D44" s="76">
        <v>254.71</v>
      </c>
      <c r="E44" s="49"/>
      <c r="F44" t="s">
        <v>91</v>
      </c>
    </row>
    <row r="45" spans="1:6">
      <c r="A45" s="51">
        <v>8</v>
      </c>
      <c r="B45" s="36" t="s">
        <v>31</v>
      </c>
      <c r="C45" s="37" t="s">
        <v>115</v>
      </c>
      <c r="D45" s="38">
        <v>270.62</v>
      </c>
      <c r="E45" s="39">
        <f>SUM(D45:D48)</f>
        <v>16389.150000000001</v>
      </c>
      <c r="F45" t="s">
        <v>92</v>
      </c>
    </row>
    <row r="46" spans="1:6" ht="30">
      <c r="A46" s="55"/>
      <c r="B46" s="41"/>
      <c r="C46" s="64" t="s">
        <v>116</v>
      </c>
      <c r="D46" s="43">
        <v>11618.53</v>
      </c>
      <c r="E46" s="44"/>
      <c r="F46" t="s">
        <v>90</v>
      </c>
    </row>
    <row r="47" spans="1:6">
      <c r="A47" s="55"/>
      <c r="B47" s="41"/>
      <c r="C47" s="42" t="s">
        <v>10</v>
      </c>
      <c r="D47" s="43">
        <v>2500</v>
      </c>
      <c r="E47" s="44"/>
      <c r="F47" t="s">
        <v>89</v>
      </c>
    </row>
    <row r="48" spans="1:6" ht="15.75" thickBot="1">
      <c r="A48" s="57"/>
      <c r="B48" s="46"/>
      <c r="C48" s="47" t="s">
        <v>60</v>
      </c>
      <c r="D48" s="48">
        <v>2000</v>
      </c>
      <c r="E48" s="49"/>
      <c r="F48" t="s">
        <v>94</v>
      </c>
    </row>
    <row r="49" spans="1:6" ht="15.75" thickBot="1">
      <c r="A49" s="51">
        <v>9</v>
      </c>
      <c r="B49" s="36" t="s">
        <v>32</v>
      </c>
      <c r="C49" s="75" t="s">
        <v>108</v>
      </c>
      <c r="D49" s="76">
        <v>8000</v>
      </c>
      <c r="E49" s="39">
        <f>SUM(D49:D51)</f>
        <v>10770.01</v>
      </c>
      <c r="F49" t="s">
        <v>90</v>
      </c>
    </row>
    <row r="50" spans="1:6" ht="15.75" thickBot="1">
      <c r="A50" s="55"/>
      <c r="B50" s="41"/>
      <c r="C50" s="75" t="s">
        <v>82</v>
      </c>
      <c r="D50" s="76">
        <v>2000</v>
      </c>
      <c r="E50" s="44"/>
      <c r="F50" t="s">
        <v>89</v>
      </c>
    </row>
    <row r="51" spans="1:6" ht="15.75" thickBot="1">
      <c r="A51" s="57"/>
      <c r="B51" s="46"/>
      <c r="C51" s="75" t="s">
        <v>55</v>
      </c>
      <c r="D51" s="76">
        <v>770.01</v>
      </c>
      <c r="E51" s="49"/>
      <c r="F51" t="s">
        <v>92</v>
      </c>
    </row>
    <row r="52" spans="1:6" ht="15.75" thickBot="1">
      <c r="A52" s="51">
        <v>10</v>
      </c>
      <c r="B52" s="36" t="s">
        <v>33</v>
      </c>
      <c r="C52" s="75" t="s">
        <v>11</v>
      </c>
      <c r="D52" s="76">
        <v>1248.3599999999999</v>
      </c>
      <c r="E52" s="39">
        <f>SUM(D52:D54)</f>
        <v>13548.36</v>
      </c>
      <c r="F52" t="s">
        <v>90</v>
      </c>
    </row>
    <row r="53" spans="1:6" ht="15.75" thickBot="1">
      <c r="A53" s="55"/>
      <c r="B53" s="41"/>
      <c r="C53" s="77" t="s">
        <v>82</v>
      </c>
      <c r="D53" s="78">
        <v>4900</v>
      </c>
      <c r="E53" s="44"/>
      <c r="F53" t="s">
        <v>89</v>
      </c>
    </row>
    <row r="54" spans="1:6" ht="15.75" thickBot="1">
      <c r="A54" s="57"/>
      <c r="B54" s="46"/>
      <c r="C54" s="77" t="s">
        <v>112</v>
      </c>
      <c r="D54" s="78">
        <v>7400</v>
      </c>
      <c r="E54" s="49"/>
      <c r="F54" t="s">
        <v>94</v>
      </c>
    </row>
    <row r="55" spans="1:6" ht="15.75" thickBot="1">
      <c r="A55" s="51">
        <v>11</v>
      </c>
      <c r="B55" s="36" t="s">
        <v>34</v>
      </c>
      <c r="C55" s="37" t="s">
        <v>87</v>
      </c>
      <c r="D55" s="76">
        <v>10000</v>
      </c>
      <c r="E55" s="79">
        <f>SUM(D55:D56)</f>
        <v>14953.15</v>
      </c>
      <c r="F55" t="s">
        <v>90</v>
      </c>
    </row>
    <row r="56" spans="1:6" ht="15.75" thickBot="1">
      <c r="A56" s="57"/>
      <c r="B56" s="46"/>
      <c r="C56" s="47" t="s">
        <v>82</v>
      </c>
      <c r="D56" s="74">
        <v>4953.1499999999996</v>
      </c>
      <c r="E56" s="80"/>
      <c r="F56" t="s">
        <v>89</v>
      </c>
    </row>
    <row r="57" spans="1:6">
      <c r="A57" s="70">
        <v>12</v>
      </c>
      <c r="B57" s="81" t="s">
        <v>35</v>
      </c>
      <c r="C57" s="82" t="s">
        <v>10</v>
      </c>
      <c r="D57" s="83">
        <v>2000</v>
      </c>
      <c r="E57" s="84">
        <f>SUM(D57:D58)</f>
        <v>8178.96</v>
      </c>
      <c r="F57" t="s">
        <v>89</v>
      </c>
    </row>
    <row r="58" spans="1:6" ht="15.75" thickBot="1">
      <c r="A58" s="45"/>
      <c r="B58" s="85"/>
      <c r="C58" s="47" t="s">
        <v>54</v>
      </c>
      <c r="D58" s="48">
        <v>6178.96</v>
      </c>
      <c r="E58" s="86"/>
      <c r="F58" t="s">
        <v>94</v>
      </c>
    </row>
    <row r="59" spans="1:6">
      <c r="A59" s="55">
        <v>13</v>
      </c>
      <c r="B59" s="41" t="s">
        <v>36</v>
      </c>
      <c r="C59" s="82" t="s">
        <v>61</v>
      </c>
      <c r="D59" s="87">
        <v>2611.84</v>
      </c>
      <c r="E59" s="88">
        <f>SUM(D59:D64)</f>
        <v>12611.84</v>
      </c>
      <c r="F59" t="s">
        <v>90</v>
      </c>
    </row>
    <row r="60" spans="1:6">
      <c r="A60" s="55"/>
      <c r="B60" s="41"/>
      <c r="C60" s="42" t="s">
        <v>62</v>
      </c>
      <c r="D60" s="89">
        <v>2500</v>
      </c>
      <c r="E60" s="88"/>
      <c r="F60" t="s">
        <v>90</v>
      </c>
    </row>
    <row r="61" spans="1:6">
      <c r="A61" s="55"/>
      <c r="B61" s="41"/>
      <c r="C61" s="42" t="s">
        <v>63</v>
      </c>
      <c r="D61" s="89">
        <v>1000</v>
      </c>
      <c r="E61" s="88"/>
      <c r="F61" t="s">
        <v>90</v>
      </c>
    </row>
    <row r="62" spans="1:6">
      <c r="A62" s="55"/>
      <c r="B62" s="41"/>
      <c r="C62" s="42" t="s">
        <v>64</v>
      </c>
      <c r="D62" s="89">
        <v>1500</v>
      </c>
      <c r="E62" s="88"/>
      <c r="F62" t="s">
        <v>89</v>
      </c>
    </row>
    <row r="63" spans="1:6">
      <c r="A63" s="55"/>
      <c r="B63" s="41"/>
      <c r="C63" s="42" t="s">
        <v>10</v>
      </c>
      <c r="D63" s="89">
        <v>2000</v>
      </c>
      <c r="E63" s="88"/>
      <c r="F63" t="s">
        <v>89</v>
      </c>
    </row>
    <row r="64" spans="1:6" ht="15.75" thickBot="1">
      <c r="A64" s="57"/>
      <c r="B64" s="46"/>
      <c r="C64" s="47" t="s">
        <v>65</v>
      </c>
      <c r="D64" s="90">
        <v>3000</v>
      </c>
      <c r="E64" s="91"/>
      <c r="F64" t="s">
        <v>94</v>
      </c>
    </row>
    <row r="65" spans="1:6">
      <c r="A65" s="70">
        <v>14</v>
      </c>
      <c r="B65" s="41" t="s">
        <v>37</v>
      </c>
      <c r="C65" s="92" t="s">
        <v>52</v>
      </c>
      <c r="D65" s="93">
        <v>703.41</v>
      </c>
      <c r="E65" s="44">
        <f>SUM(D65:D69)</f>
        <v>14703.41</v>
      </c>
      <c r="F65" t="s">
        <v>89</v>
      </c>
    </row>
    <row r="66" spans="1:6">
      <c r="A66" s="40"/>
      <c r="B66" s="41"/>
      <c r="C66" s="94" t="s">
        <v>53</v>
      </c>
      <c r="D66" s="95">
        <v>5000</v>
      </c>
      <c r="E66" s="44"/>
      <c r="F66" t="s">
        <v>90</v>
      </c>
    </row>
    <row r="67" spans="1:6">
      <c r="A67" s="40"/>
      <c r="B67" s="41"/>
      <c r="C67" s="94" t="s">
        <v>54</v>
      </c>
      <c r="D67" s="95">
        <v>6000</v>
      </c>
      <c r="E67" s="44"/>
      <c r="F67" t="s">
        <v>94</v>
      </c>
    </row>
    <row r="68" spans="1:6">
      <c r="A68" s="40"/>
      <c r="B68" s="41"/>
      <c r="C68" s="94" t="s">
        <v>55</v>
      </c>
      <c r="D68" s="95">
        <v>1000</v>
      </c>
      <c r="E68" s="44"/>
      <c r="F68" t="s">
        <v>92</v>
      </c>
    </row>
    <row r="69" spans="1:6" ht="15.75" thickBot="1">
      <c r="A69" s="96"/>
      <c r="B69" s="41"/>
      <c r="C69" s="94" t="s">
        <v>56</v>
      </c>
      <c r="D69" s="95">
        <v>2000</v>
      </c>
      <c r="E69" s="44"/>
      <c r="F69" t="s">
        <v>95</v>
      </c>
    </row>
    <row r="70" spans="1:6">
      <c r="A70" s="51">
        <v>15</v>
      </c>
      <c r="B70" s="36" t="s">
        <v>38</v>
      </c>
      <c r="C70" s="97" t="s">
        <v>100</v>
      </c>
      <c r="D70" s="78">
        <v>3000</v>
      </c>
      <c r="E70" s="39">
        <f>SUM(D70:D74)</f>
        <v>12081.14</v>
      </c>
      <c r="F70" t="s">
        <v>91</v>
      </c>
    </row>
    <row r="71" spans="1:6">
      <c r="A71" s="55"/>
      <c r="B71" s="41"/>
      <c r="C71" s="42" t="s">
        <v>10</v>
      </c>
      <c r="D71" s="43">
        <v>3000</v>
      </c>
      <c r="E71" s="44"/>
      <c r="F71" t="s">
        <v>89</v>
      </c>
    </row>
    <row r="72" spans="1:6">
      <c r="A72" s="55"/>
      <c r="B72" s="41"/>
      <c r="C72" s="42" t="s">
        <v>101</v>
      </c>
      <c r="D72" s="43">
        <v>2000</v>
      </c>
      <c r="E72" s="44"/>
      <c r="F72" t="s">
        <v>90</v>
      </c>
    </row>
    <row r="73" spans="1:6">
      <c r="A73" s="55"/>
      <c r="B73" s="41"/>
      <c r="C73" s="42" t="s">
        <v>102</v>
      </c>
      <c r="D73" s="43">
        <v>2000</v>
      </c>
      <c r="E73" s="44"/>
      <c r="F73" t="s">
        <v>92</v>
      </c>
    </row>
    <row r="74" spans="1:6" ht="15.75" thickBot="1">
      <c r="A74" s="57"/>
      <c r="B74" s="46"/>
      <c r="C74" s="47" t="s">
        <v>123</v>
      </c>
      <c r="D74" s="48">
        <v>2081.14</v>
      </c>
      <c r="E74" s="49"/>
      <c r="F74" t="s">
        <v>89</v>
      </c>
    </row>
    <row r="75" spans="1:6">
      <c r="A75" s="55">
        <v>16</v>
      </c>
      <c r="B75" s="41" t="s">
        <v>39</v>
      </c>
      <c r="C75" s="82" t="s">
        <v>11</v>
      </c>
      <c r="D75" s="83">
        <v>5200</v>
      </c>
      <c r="E75" s="44">
        <f>SUM(D75:D80)</f>
        <v>16576.45</v>
      </c>
      <c r="F75" t="s">
        <v>90</v>
      </c>
    </row>
    <row r="76" spans="1:6">
      <c r="A76" s="55"/>
      <c r="B76" s="41"/>
      <c r="C76" s="42" t="s">
        <v>63</v>
      </c>
      <c r="D76" s="43">
        <v>2600</v>
      </c>
      <c r="E76" s="44"/>
      <c r="F76" t="s">
        <v>90</v>
      </c>
    </row>
    <row r="77" spans="1:6">
      <c r="A77" s="55"/>
      <c r="B77" s="41"/>
      <c r="C77" s="42" t="s">
        <v>79</v>
      </c>
      <c r="D77" s="43">
        <v>1000</v>
      </c>
      <c r="E77" s="44"/>
      <c r="F77" t="s">
        <v>89</v>
      </c>
    </row>
    <row r="78" spans="1:6">
      <c r="A78" s="55"/>
      <c r="B78" s="41"/>
      <c r="C78" s="42" t="s">
        <v>80</v>
      </c>
      <c r="D78" s="43">
        <v>4500</v>
      </c>
      <c r="E78" s="44"/>
      <c r="F78" t="s">
        <v>89</v>
      </c>
    </row>
    <row r="79" spans="1:6">
      <c r="A79" s="55"/>
      <c r="B79" s="41"/>
      <c r="C79" s="42" t="s">
        <v>122</v>
      </c>
      <c r="D79" s="43">
        <v>1200</v>
      </c>
      <c r="E79" s="44"/>
      <c r="F79" t="s">
        <v>90</v>
      </c>
    </row>
    <row r="80" spans="1:6" ht="15.75" thickBot="1">
      <c r="A80" s="57"/>
      <c r="B80" s="46"/>
      <c r="C80" s="47" t="s">
        <v>121</v>
      </c>
      <c r="D80" s="48">
        <v>2076.4499999999998</v>
      </c>
      <c r="E80" s="49"/>
      <c r="F80" t="s">
        <v>94</v>
      </c>
    </row>
    <row r="81" spans="1:6">
      <c r="A81" s="70">
        <v>17</v>
      </c>
      <c r="B81" s="98" t="s">
        <v>40</v>
      </c>
      <c r="C81" s="82" t="s">
        <v>49</v>
      </c>
      <c r="D81" s="83">
        <v>7500</v>
      </c>
      <c r="E81" s="44">
        <f>SUM(D81:D84)</f>
        <v>13642.01</v>
      </c>
      <c r="F81" t="s">
        <v>96</v>
      </c>
    </row>
    <row r="82" spans="1:6">
      <c r="A82" s="40"/>
      <c r="B82" s="98"/>
      <c r="C82" s="42" t="s">
        <v>50</v>
      </c>
      <c r="D82" s="43">
        <v>2500</v>
      </c>
      <c r="E82" s="44"/>
      <c r="F82" t="s">
        <v>90</v>
      </c>
    </row>
    <row r="83" spans="1:6">
      <c r="A83" s="40"/>
      <c r="B83" s="98"/>
      <c r="C83" s="42" t="s">
        <v>27</v>
      </c>
      <c r="D83" s="43">
        <v>1642.01</v>
      </c>
      <c r="E83" s="44"/>
      <c r="F83" t="s">
        <v>89</v>
      </c>
    </row>
    <row r="84" spans="1:6">
      <c r="A84" s="40"/>
      <c r="B84" s="98"/>
      <c r="C84" s="42" t="s">
        <v>51</v>
      </c>
      <c r="D84" s="43">
        <v>2000</v>
      </c>
      <c r="E84" s="99"/>
      <c r="F84" t="s">
        <v>91</v>
      </c>
    </row>
    <row r="85" spans="1:6" ht="0.75" customHeight="1" thickBot="1">
      <c r="A85" s="96"/>
      <c r="B85" s="98"/>
      <c r="C85" s="94"/>
      <c r="D85" s="95"/>
      <c r="E85" s="100"/>
    </row>
    <row r="86" spans="1:6" ht="15" customHeight="1">
      <c r="A86" s="101">
        <v>18</v>
      </c>
      <c r="B86" s="51" t="s">
        <v>41</v>
      </c>
      <c r="C86" s="77" t="s">
        <v>11</v>
      </c>
      <c r="D86" s="102">
        <v>2000</v>
      </c>
      <c r="E86" s="103">
        <f>SUM(D86:D90)</f>
        <v>17200.8</v>
      </c>
      <c r="F86" t="s">
        <v>90</v>
      </c>
    </row>
    <row r="87" spans="1:6" ht="15" customHeight="1">
      <c r="A87" s="104"/>
      <c r="B87" s="55"/>
      <c r="C87" s="42" t="s">
        <v>84</v>
      </c>
      <c r="D87" s="89">
        <v>5500</v>
      </c>
      <c r="E87" s="105"/>
      <c r="F87" t="s">
        <v>89</v>
      </c>
    </row>
    <row r="88" spans="1:6" ht="15" customHeight="1">
      <c r="A88" s="104"/>
      <c r="B88" s="55"/>
      <c r="C88" s="42" t="s">
        <v>85</v>
      </c>
      <c r="D88" s="89">
        <v>3000</v>
      </c>
      <c r="E88" s="105"/>
      <c r="F88" t="s">
        <v>97</v>
      </c>
    </row>
    <row r="89" spans="1:6" ht="15" customHeight="1">
      <c r="A89" s="104"/>
      <c r="B89" s="55"/>
      <c r="C89" s="42" t="s">
        <v>82</v>
      </c>
      <c r="D89" s="89">
        <v>2000</v>
      </c>
      <c r="E89" s="105"/>
      <c r="F89" t="s">
        <v>89</v>
      </c>
    </row>
    <row r="90" spans="1:6" ht="15.75" customHeight="1">
      <c r="A90" s="104"/>
      <c r="B90" s="55"/>
      <c r="C90" s="94" t="s">
        <v>86</v>
      </c>
      <c r="D90" s="106">
        <v>4700.8</v>
      </c>
      <c r="E90" s="105"/>
      <c r="F90" t="s">
        <v>94</v>
      </c>
    </row>
    <row r="91" spans="1:6" ht="15.75" customHeight="1">
      <c r="A91" s="107">
        <v>19</v>
      </c>
      <c r="B91" s="107" t="s">
        <v>42</v>
      </c>
      <c r="C91" s="42" t="s">
        <v>87</v>
      </c>
      <c r="D91" s="43">
        <v>7000</v>
      </c>
      <c r="E91" s="108">
        <f>SUM(D91:D93)</f>
        <v>11394.36</v>
      </c>
      <c r="F91" t="s">
        <v>90</v>
      </c>
    </row>
    <row r="92" spans="1:6" ht="15.75" customHeight="1">
      <c r="A92" s="107"/>
      <c r="B92" s="107"/>
      <c r="C92" s="109" t="s">
        <v>88</v>
      </c>
      <c r="D92" s="110">
        <v>4394.3599999999997</v>
      </c>
      <c r="E92" s="108"/>
      <c r="F92" t="s">
        <v>89</v>
      </c>
    </row>
    <row r="93" spans="1:6" ht="3.75" hidden="1" customHeight="1" thickBot="1">
      <c r="A93" s="107"/>
      <c r="B93" s="107"/>
      <c r="C93" s="109"/>
      <c r="D93" s="110"/>
      <c r="E93" s="108"/>
      <c r="F93" s="8" t="s">
        <v>89</v>
      </c>
    </row>
    <row r="94" spans="1:6">
      <c r="A94" s="96">
        <v>20</v>
      </c>
      <c r="B94" s="111" t="s">
        <v>43</v>
      </c>
      <c r="C94" s="42" t="s">
        <v>66</v>
      </c>
      <c r="D94" s="43">
        <v>4000</v>
      </c>
      <c r="E94" s="112">
        <f>SUM(D94:D98)</f>
        <v>10145.66</v>
      </c>
      <c r="F94" t="s">
        <v>89</v>
      </c>
    </row>
    <row r="95" spans="1:6">
      <c r="A95" s="55"/>
      <c r="B95" s="41"/>
      <c r="C95" s="42" t="s">
        <v>67</v>
      </c>
      <c r="D95" s="43">
        <v>800</v>
      </c>
      <c r="E95" s="44"/>
      <c r="F95" t="s">
        <v>89</v>
      </c>
    </row>
    <row r="96" spans="1:6">
      <c r="A96" s="55"/>
      <c r="B96" s="41"/>
      <c r="C96" s="42" t="s">
        <v>68</v>
      </c>
      <c r="D96" s="43">
        <v>300</v>
      </c>
      <c r="E96" s="44"/>
      <c r="F96" t="s">
        <v>98</v>
      </c>
    </row>
    <row r="97" spans="1:6">
      <c r="A97" s="55"/>
      <c r="B97" s="41"/>
      <c r="C97" s="42" t="s">
        <v>10</v>
      </c>
      <c r="D97" s="43">
        <v>1045.6600000000001</v>
      </c>
      <c r="E97" s="44"/>
      <c r="F97" t="s">
        <v>89</v>
      </c>
    </row>
    <row r="98" spans="1:6" ht="15.75" thickBot="1">
      <c r="A98" s="57"/>
      <c r="B98" s="46"/>
      <c r="C98" s="47" t="s">
        <v>69</v>
      </c>
      <c r="D98" s="48">
        <v>4000</v>
      </c>
      <c r="E98" s="49"/>
      <c r="F98" t="s">
        <v>99</v>
      </c>
    </row>
    <row r="99" spans="1:6" ht="15.75" thickBot="1">
      <c r="A99" s="51">
        <v>21</v>
      </c>
      <c r="B99" s="36" t="s">
        <v>44</v>
      </c>
      <c r="C99" s="75" t="s">
        <v>106</v>
      </c>
      <c r="D99" s="76">
        <v>2500</v>
      </c>
      <c r="E99" s="39">
        <f>SUM(D99:D101)</f>
        <v>10894.880000000001</v>
      </c>
      <c r="F99" t="s">
        <v>90</v>
      </c>
    </row>
    <row r="100" spans="1:6" ht="15.75" thickBot="1">
      <c r="A100" s="55"/>
      <c r="B100" s="41"/>
      <c r="C100" s="75" t="s">
        <v>87</v>
      </c>
      <c r="D100" s="76">
        <v>5000</v>
      </c>
      <c r="E100" s="44"/>
      <c r="F100" t="s">
        <v>90</v>
      </c>
    </row>
    <row r="101" spans="1:6" ht="15.75" thickBot="1">
      <c r="A101" s="57"/>
      <c r="B101" s="46"/>
      <c r="C101" s="75" t="s">
        <v>107</v>
      </c>
      <c r="D101" s="76">
        <v>3394.88</v>
      </c>
      <c r="E101" s="49"/>
      <c r="F101" t="s">
        <v>89</v>
      </c>
    </row>
    <row r="102" spans="1:6">
      <c r="A102" s="51">
        <v>22</v>
      </c>
      <c r="B102" s="36" t="s">
        <v>45</v>
      </c>
      <c r="C102" s="37" t="s">
        <v>117</v>
      </c>
      <c r="D102" s="38">
        <v>3000</v>
      </c>
      <c r="E102" s="39">
        <f>SUM(D102:D111)</f>
        <v>16420.36</v>
      </c>
      <c r="F102" t="s">
        <v>119</v>
      </c>
    </row>
    <row r="103" spans="1:6">
      <c r="A103" s="55"/>
      <c r="B103" s="41"/>
      <c r="C103" s="42" t="s">
        <v>118</v>
      </c>
      <c r="D103" s="43">
        <v>400</v>
      </c>
      <c r="E103" s="44"/>
      <c r="F103" t="s">
        <v>120</v>
      </c>
    </row>
    <row r="104" spans="1:6">
      <c r="A104" s="55"/>
      <c r="B104" s="41"/>
      <c r="C104" s="42" t="s">
        <v>72</v>
      </c>
      <c r="D104" s="43">
        <v>1420.36</v>
      </c>
      <c r="E104" s="44"/>
      <c r="F104" t="s">
        <v>90</v>
      </c>
    </row>
    <row r="105" spans="1:6">
      <c r="A105" s="55"/>
      <c r="B105" s="41"/>
      <c r="C105" s="42" t="s">
        <v>10</v>
      </c>
      <c r="D105" s="43">
        <v>1500</v>
      </c>
      <c r="E105" s="44"/>
      <c r="F105" t="s">
        <v>89</v>
      </c>
    </row>
    <row r="106" spans="1:6">
      <c r="A106" s="55"/>
      <c r="B106" s="41"/>
      <c r="C106" s="42" t="s">
        <v>73</v>
      </c>
      <c r="D106" s="43">
        <v>300</v>
      </c>
      <c r="E106" s="44"/>
      <c r="F106" t="s">
        <v>89</v>
      </c>
    </row>
    <row r="107" spans="1:6">
      <c r="A107" s="55"/>
      <c r="B107" s="41"/>
      <c r="C107" s="42" t="s">
        <v>74</v>
      </c>
      <c r="D107" s="43">
        <v>2000</v>
      </c>
      <c r="E107" s="44"/>
      <c r="F107" t="s">
        <v>90</v>
      </c>
    </row>
    <row r="108" spans="1:6">
      <c r="A108" s="55"/>
      <c r="B108" s="41"/>
      <c r="C108" s="42" t="s">
        <v>75</v>
      </c>
      <c r="D108" s="43">
        <v>300</v>
      </c>
      <c r="E108" s="44"/>
      <c r="F108" t="s">
        <v>92</v>
      </c>
    </row>
    <row r="109" spans="1:6">
      <c r="A109" s="55"/>
      <c r="B109" s="41"/>
      <c r="C109" s="82" t="s">
        <v>76</v>
      </c>
      <c r="D109" s="83">
        <v>1500</v>
      </c>
      <c r="E109" s="44"/>
      <c r="F109" t="s">
        <v>94</v>
      </c>
    </row>
    <row r="110" spans="1:6">
      <c r="A110" s="55"/>
      <c r="B110" s="41"/>
      <c r="C110" s="82" t="s">
        <v>77</v>
      </c>
      <c r="D110" s="83">
        <v>5000</v>
      </c>
      <c r="E110" s="44"/>
      <c r="F110" t="s">
        <v>90</v>
      </c>
    </row>
    <row r="111" spans="1:6" ht="15.75" thickBot="1">
      <c r="A111" s="57"/>
      <c r="B111" s="46"/>
      <c r="C111" s="73" t="s">
        <v>78</v>
      </c>
      <c r="D111" s="74">
        <v>1000</v>
      </c>
      <c r="E111" s="49"/>
      <c r="F111" t="s">
        <v>94</v>
      </c>
    </row>
    <row r="112" spans="1:6">
      <c r="A112" s="70">
        <v>23</v>
      </c>
      <c r="B112" s="41" t="s">
        <v>46</v>
      </c>
      <c r="C112" s="82" t="s">
        <v>57</v>
      </c>
      <c r="D112" s="83">
        <v>8500</v>
      </c>
      <c r="E112" s="44">
        <f>SUM(D112:D115)</f>
        <v>18917.759999999998</v>
      </c>
      <c r="F112" t="s">
        <v>90</v>
      </c>
    </row>
    <row r="113" spans="1:6">
      <c r="A113" s="40"/>
      <c r="B113" s="41"/>
      <c r="C113" s="42" t="s">
        <v>58</v>
      </c>
      <c r="D113" s="43">
        <v>6000</v>
      </c>
      <c r="E113" s="44"/>
      <c r="F113" t="s">
        <v>96</v>
      </c>
    </row>
    <row r="114" spans="1:6">
      <c r="A114" s="40"/>
      <c r="B114" s="41"/>
      <c r="C114" s="42" t="s">
        <v>10</v>
      </c>
      <c r="D114" s="43">
        <v>3500</v>
      </c>
      <c r="E114" s="44"/>
      <c r="F114" t="s">
        <v>89</v>
      </c>
    </row>
    <row r="115" spans="1:6" ht="15.75" thickBot="1">
      <c r="A115" s="45"/>
      <c r="B115" s="46"/>
      <c r="C115" s="47" t="s">
        <v>59</v>
      </c>
      <c r="D115" s="48">
        <v>917.76</v>
      </c>
      <c r="E115" s="49"/>
      <c r="F115" t="s">
        <v>92</v>
      </c>
    </row>
    <row r="116" spans="1:6" ht="15.75" thickBot="1">
      <c r="A116" s="113"/>
      <c r="B116" s="114"/>
      <c r="C116" s="73" t="s">
        <v>109</v>
      </c>
      <c r="D116" s="74">
        <v>4500</v>
      </c>
      <c r="E116" s="39">
        <f>SUM(D116:D119)</f>
        <v>11737.75</v>
      </c>
      <c r="F116" t="s">
        <v>91</v>
      </c>
    </row>
    <row r="117" spans="1:6" ht="15.75" thickBot="1">
      <c r="A117" s="115">
        <v>24</v>
      </c>
      <c r="B117" s="75" t="s">
        <v>47</v>
      </c>
      <c r="C117" s="75" t="s">
        <v>110</v>
      </c>
      <c r="D117" s="76">
        <v>500</v>
      </c>
      <c r="E117" s="44"/>
      <c r="F117" t="s">
        <v>90</v>
      </c>
    </row>
    <row r="118" spans="1:6" ht="15.75" thickBot="1">
      <c r="A118" s="115"/>
      <c r="B118" s="75"/>
      <c r="C118" s="75" t="s">
        <v>82</v>
      </c>
      <c r="D118" s="76">
        <v>3000</v>
      </c>
      <c r="E118" s="44"/>
      <c r="F118" t="s">
        <v>89</v>
      </c>
    </row>
    <row r="119" spans="1:6" ht="15.75" thickBot="1">
      <c r="A119" s="115"/>
      <c r="B119" s="75"/>
      <c r="C119" s="75" t="s">
        <v>74</v>
      </c>
      <c r="D119" s="76">
        <v>3737.75</v>
      </c>
      <c r="E119" s="49"/>
      <c r="F119" t="s">
        <v>90</v>
      </c>
    </row>
    <row r="120" spans="1:6" ht="15.75" thickBot="1">
      <c r="A120" s="116"/>
      <c r="B120" s="117" t="s">
        <v>48</v>
      </c>
      <c r="C120" s="117"/>
      <c r="D120" s="118">
        <f>SUM(D9:D119)</f>
        <v>311986.92</v>
      </c>
      <c r="E120" s="119">
        <f>SUM(E9:E117)</f>
        <v>311986.91999999993</v>
      </c>
    </row>
    <row r="121" spans="1:6">
      <c r="A121" s="28"/>
      <c r="B121" s="28" t="s">
        <v>113</v>
      </c>
      <c r="C121" s="28"/>
      <c r="D121" s="120">
        <v>311986.92</v>
      </c>
      <c r="E121" s="121">
        <f>D121-D120</f>
        <v>0</v>
      </c>
      <c r="F121" t="s">
        <v>114</v>
      </c>
    </row>
    <row r="122" spans="1:6">
      <c r="A122" s="28"/>
      <c r="B122" s="28"/>
      <c r="C122" s="28"/>
      <c r="D122" s="28"/>
      <c r="E122" s="28"/>
    </row>
    <row r="123" spans="1:6">
      <c r="A123" s="28"/>
      <c r="B123" s="28"/>
      <c r="C123" s="28"/>
      <c r="D123" s="28" t="s">
        <v>99</v>
      </c>
      <c r="E123" s="121">
        <f>D69+D98</f>
        <v>6000</v>
      </c>
    </row>
    <row r="124" spans="1:6">
      <c r="A124" s="28"/>
      <c r="B124" s="28"/>
      <c r="C124" s="28"/>
      <c r="D124" s="28" t="s">
        <v>94</v>
      </c>
      <c r="E124" s="121">
        <f>D48+D54+D58+D64+D67+D80+D90+D109+D111</f>
        <v>33856.21</v>
      </c>
    </row>
    <row r="125" spans="1:6">
      <c r="A125" s="28"/>
      <c r="B125" s="28"/>
      <c r="C125" s="28"/>
      <c r="D125" s="28" t="s">
        <v>97</v>
      </c>
      <c r="E125" s="121">
        <v>3000</v>
      </c>
    </row>
    <row r="126" spans="1:6">
      <c r="A126" s="28"/>
      <c r="B126" s="28"/>
      <c r="C126" s="28"/>
      <c r="D126" s="28" t="s">
        <v>124</v>
      </c>
      <c r="E126" s="121">
        <f>D103</f>
        <v>400</v>
      </c>
    </row>
    <row r="127" spans="1:6">
      <c r="A127" s="28"/>
      <c r="B127" s="28"/>
      <c r="C127" s="28"/>
      <c r="D127" s="28" t="s">
        <v>125</v>
      </c>
      <c r="E127" s="121">
        <f>D102</f>
        <v>3000</v>
      </c>
    </row>
    <row r="128" spans="1:6">
      <c r="A128" s="28"/>
      <c r="B128" s="28"/>
      <c r="C128" s="28"/>
      <c r="D128" s="28" t="s">
        <v>98</v>
      </c>
      <c r="E128" s="121">
        <f>D96</f>
        <v>300</v>
      </c>
    </row>
    <row r="129" spans="1:5">
      <c r="A129" s="28"/>
      <c r="B129" s="28"/>
      <c r="C129" s="28"/>
      <c r="D129" s="28" t="s">
        <v>92</v>
      </c>
      <c r="E129" s="121">
        <f>D16+D25+D31+D45+D51+D68+D73+D108+D115</f>
        <v>8080.75</v>
      </c>
    </row>
    <row r="130" spans="1:5">
      <c r="A130" s="28"/>
      <c r="B130" s="28"/>
      <c r="C130" s="28"/>
      <c r="D130" s="28" t="s">
        <v>90</v>
      </c>
      <c r="E130" s="121">
        <f>D10+D11+D12+D17+D20+D23+D24+D26+D27+D28+D32+D35+D37+D38+D39+D41+D43+D46+D49+D52+D55+D59+D60+D61+D66+D72+D75+D76+D79+D82+D86+D91+D99+D100+D104+D107+D110+D112+D117+D119</f>
        <v>136627.64000000001</v>
      </c>
    </row>
    <row r="131" spans="1:5">
      <c r="A131" s="28"/>
      <c r="B131" s="28"/>
      <c r="C131" s="28"/>
      <c r="D131" s="28" t="s">
        <v>89</v>
      </c>
      <c r="E131" s="121">
        <f>D9+D14+D15+D19+D21+D22+D29+D30+D33+D34+D36+D40+D42+D47+D50+D53+D56+D57+D62+D63+D65+D71+D74+D77+D78+D83+D87+D89+D92+D94+D95+D97+D101+D105+D106+D114+D118</f>
        <v>96967.610000000015</v>
      </c>
    </row>
    <row r="132" spans="1:5">
      <c r="A132" s="28"/>
      <c r="B132" s="28"/>
      <c r="C132" s="28"/>
      <c r="D132" s="28" t="s">
        <v>91</v>
      </c>
      <c r="E132" s="121">
        <f>D13+D44+D70+D84+D116</f>
        <v>10254.709999999999</v>
      </c>
    </row>
    <row r="133" spans="1:5">
      <c r="A133" s="28"/>
      <c r="B133" s="28"/>
      <c r="C133" s="28"/>
      <c r="D133" s="28" t="s">
        <v>96</v>
      </c>
      <c r="E133" s="121">
        <f>D81+D113</f>
        <v>13500</v>
      </c>
    </row>
    <row r="134" spans="1:5">
      <c r="A134" s="28"/>
      <c r="B134" s="28"/>
      <c r="C134" s="28"/>
      <c r="D134" s="122" t="s">
        <v>126</v>
      </c>
      <c r="E134" s="123">
        <f>SUM(E123:E133)</f>
        <v>311986.92000000004</v>
      </c>
    </row>
    <row r="135" spans="1:5">
      <c r="E135" s="6"/>
    </row>
  </sheetData>
  <mergeCells count="76">
    <mergeCell ref="C17:C18"/>
    <mergeCell ref="D17:D18"/>
    <mergeCell ref="D21:D22"/>
    <mergeCell ref="C21:C22"/>
    <mergeCell ref="E116:E119"/>
    <mergeCell ref="B75:B80"/>
    <mergeCell ref="B57:B58"/>
    <mergeCell ref="A57:A58"/>
    <mergeCell ref="E57:E58"/>
    <mergeCell ref="A112:A115"/>
    <mergeCell ref="B112:B115"/>
    <mergeCell ref="E112:E115"/>
    <mergeCell ref="B81:B85"/>
    <mergeCell ref="A81:A85"/>
    <mergeCell ref="E81:E84"/>
    <mergeCell ref="A94:A98"/>
    <mergeCell ref="B94:B98"/>
    <mergeCell ref="E94:E98"/>
    <mergeCell ref="E102:E111"/>
    <mergeCell ref="B102:B111"/>
    <mergeCell ref="A102:A111"/>
    <mergeCell ref="B30:B34"/>
    <mergeCell ref="A30:A34"/>
    <mergeCell ref="E30:E34"/>
    <mergeCell ref="E99:E101"/>
    <mergeCell ref="B99:B101"/>
    <mergeCell ref="A99:A101"/>
    <mergeCell ref="B49:B51"/>
    <mergeCell ref="A49:A51"/>
    <mergeCell ref="E49:E51"/>
    <mergeCell ref="B91:B93"/>
    <mergeCell ref="A91:A93"/>
    <mergeCell ref="E70:E74"/>
    <mergeCell ref="B70:B74"/>
    <mergeCell ref="A70:A74"/>
    <mergeCell ref="E75:E80"/>
    <mergeCell ref="A75:A80"/>
    <mergeCell ref="B17:B22"/>
    <mergeCell ref="A17:A22"/>
    <mergeCell ref="E17:E22"/>
    <mergeCell ref="A65:A69"/>
    <mergeCell ref="B65:B69"/>
    <mergeCell ref="E65:E69"/>
    <mergeCell ref="B23:B29"/>
    <mergeCell ref="A23:A29"/>
    <mergeCell ref="E23:E29"/>
    <mergeCell ref="A45:A48"/>
    <mergeCell ref="B45:B48"/>
    <mergeCell ref="E45:E48"/>
    <mergeCell ref="B59:B64"/>
    <mergeCell ref="A59:A64"/>
    <mergeCell ref="E59:E64"/>
    <mergeCell ref="A35:A39"/>
    <mergeCell ref="B9:B13"/>
    <mergeCell ref="A9:A13"/>
    <mergeCell ref="E9:E13"/>
    <mergeCell ref="B14:B16"/>
    <mergeCell ref="A14:A16"/>
    <mergeCell ref="E14:E16"/>
    <mergeCell ref="B35:B39"/>
    <mergeCell ref="E35:E39"/>
    <mergeCell ref="B55:B56"/>
    <mergeCell ref="A55:A56"/>
    <mergeCell ref="E55:E56"/>
    <mergeCell ref="B40:B44"/>
    <mergeCell ref="A40:A44"/>
    <mergeCell ref="E40:E44"/>
    <mergeCell ref="B52:B54"/>
    <mergeCell ref="A52:A54"/>
    <mergeCell ref="E52:E54"/>
    <mergeCell ref="B86:B90"/>
    <mergeCell ref="A86:A90"/>
    <mergeCell ref="E86:E90"/>
    <mergeCell ref="E91:E93"/>
    <mergeCell ref="C92:C93"/>
    <mergeCell ref="D92:D9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L6" sqref="L6"/>
    </sheetView>
  </sheetViews>
  <sheetFormatPr defaultRowHeight="15"/>
  <cols>
    <col min="3" max="3" width="10.85546875" customWidth="1"/>
    <col min="4" max="4" width="9.7109375" bestFit="1" customWidth="1"/>
    <col min="5" max="5" width="17.7109375" customWidth="1"/>
    <col min="6" max="6" width="16.42578125" customWidth="1"/>
    <col min="7" max="7" width="13.42578125" customWidth="1"/>
  </cols>
  <sheetData>
    <row r="2" spans="1:8" ht="45">
      <c r="F2" s="124" t="s">
        <v>150</v>
      </c>
      <c r="G2" s="124"/>
      <c r="H2" s="124"/>
    </row>
    <row r="4" spans="1:8">
      <c r="B4" s="21" t="s">
        <v>127</v>
      </c>
      <c r="C4" s="21"/>
      <c r="D4" s="21"/>
      <c r="E4" s="21"/>
      <c r="F4" s="21"/>
      <c r="G4" s="22"/>
    </row>
    <row r="5" spans="1:8">
      <c r="B5" s="21" t="s">
        <v>128</v>
      </c>
      <c r="C5" s="21"/>
      <c r="D5" s="21"/>
      <c r="E5" s="21"/>
      <c r="F5" s="21"/>
      <c r="G5" s="22"/>
    </row>
    <row r="6" spans="1:8">
      <c r="B6" s="21" t="s">
        <v>146</v>
      </c>
      <c r="C6" s="21"/>
      <c r="D6" s="21"/>
      <c r="E6" s="21"/>
      <c r="F6" s="21"/>
      <c r="G6" s="22"/>
    </row>
    <row r="7" spans="1:8">
      <c r="B7" s="21" t="s">
        <v>129</v>
      </c>
      <c r="C7" s="21"/>
      <c r="D7" s="21" t="s">
        <v>130</v>
      </c>
      <c r="E7" s="21"/>
      <c r="F7" s="21"/>
      <c r="G7" s="22"/>
    </row>
    <row r="8" spans="1:8">
      <c r="B8" s="22"/>
      <c r="C8" s="22"/>
      <c r="D8" s="22"/>
      <c r="E8" s="22"/>
      <c r="F8" s="22"/>
      <c r="G8" s="22"/>
    </row>
    <row r="10" spans="1:8" ht="15.75" thickBot="1"/>
    <row r="11" spans="1:8" ht="52.5" customHeight="1" thickBot="1">
      <c r="A11" s="15" t="s">
        <v>4</v>
      </c>
      <c r="B11" s="16" t="s">
        <v>131</v>
      </c>
      <c r="C11" s="17" t="s">
        <v>132</v>
      </c>
      <c r="D11" s="17" t="s">
        <v>133</v>
      </c>
      <c r="E11" s="18" t="s">
        <v>134</v>
      </c>
      <c r="F11" s="18" t="s">
        <v>135</v>
      </c>
      <c r="G11" s="10" t="s">
        <v>147</v>
      </c>
    </row>
    <row r="12" spans="1:8">
      <c r="A12" s="23" t="s">
        <v>136</v>
      </c>
      <c r="B12" s="11" t="s">
        <v>137</v>
      </c>
      <c r="C12" s="11" t="s">
        <v>138</v>
      </c>
      <c r="D12" s="11" t="s">
        <v>139</v>
      </c>
      <c r="E12" s="11" t="s">
        <v>140</v>
      </c>
      <c r="F12" s="11" t="s">
        <v>141</v>
      </c>
      <c r="G12" s="24" t="s">
        <v>142</v>
      </c>
    </row>
    <row r="13" spans="1:8">
      <c r="A13" s="23">
        <v>1</v>
      </c>
      <c r="B13" s="11" t="s">
        <v>144</v>
      </c>
      <c r="C13" s="11" t="s">
        <v>145</v>
      </c>
      <c r="D13" s="11">
        <v>4300</v>
      </c>
      <c r="E13" s="19">
        <v>6000</v>
      </c>
      <c r="F13" s="19">
        <v>0</v>
      </c>
      <c r="G13" s="7">
        <f>E13+F13</f>
        <v>6000</v>
      </c>
    </row>
    <row r="14" spans="1:8">
      <c r="A14" s="25">
        <v>2</v>
      </c>
      <c r="B14" s="12">
        <v>600</v>
      </c>
      <c r="C14" s="12">
        <v>60016</v>
      </c>
      <c r="D14" s="12">
        <v>4210</v>
      </c>
      <c r="E14" s="4">
        <v>33856.21</v>
      </c>
      <c r="F14" s="4">
        <v>0</v>
      </c>
      <c r="G14" s="7">
        <f>E14+F14</f>
        <v>33856.21</v>
      </c>
    </row>
    <row r="15" spans="1:8">
      <c r="A15" s="25">
        <v>3</v>
      </c>
      <c r="B15" s="12">
        <v>700</v>
      </c>
      <c r="C15" s="12">
        <v>70005</v>
      </c>
      <c r="D15" s="12">
        <v>4210</v>
      </c>
      <c r="E15" s="4">
        <v>3000</v>
      </c>
      <c r="F15" s="4">
        <v>0</v>
      </c>
      <c r="G15" s="7">
        <f>E15+F15</f>
        <v>3000</v>
      </c>
    </row>
    <row r="16" spans="1:8">
      <c r="A16" s="25">
        <v>4</v>
      </c>
      <c r="B16" s="12">
        <v>754</v>
      </c>
      <c r="C16" s="12">
        <v>75412</v>
      </c>
      <c r="D16" s="12">
        <v>4210</v>
      </c>
      <c r="E16" s="4">
        <v>400</v>
      </c>
      <c r="F16" s="4">
        <v>0</v>
      </c>
      <c r="G16" s="7">
        <f t="shared" ref="G16:G23" si="0">E16+F16</f>
        <v>400</v>
      </c>
    </row>
    <row r="17" spans="1:7">
      <c r="A17" s="25">
        <v>5</v>
      </c>
      <c r="B17" s="12">
        <v>754</v>
      </c>
      <c r="C17" s="12">
        <v>75412</v>
      </c>
      <c r="D17" s="12">
        <v>4300</v>
      </c>
      <c r="E17" s="4">
        <v>3000</v>
      </c>
      <c r="F17" s="4">
        <v>0</v>
      </c>
      <c r="G17" s="7">
        <f t="shared" si="0"/>
        <v>3000</v>
      </c>
    </row>
    <row r="18" spans="1:7">
      <c r="A18" s="25">
        <v>6</v>
      </c>
      <c r="B18" s="12">
        <v>900</v>
      </c>
      <c r="C18" s="12">
        <v>90002</v>
      </c>
      <c r="D18" s="12">
        <v>4210</v>
      </c>
      <c r="E18" s="4">
        <v>300</v>
      </c>
      <c r="F18" s="4"/>
      <c r="G18" s="7">
        <f t="shared" si="0"/>
        <v>300</v>
      </c>
    </row>
    <row r="19" spans="1:7">
      <c r="A19" s="25">
        <v>7</v>
      </c>
      <c r="B19" s="12">
        <v>900</v>
      </c>
      <c r="C19" s="12">
        <v>90004</v>
      </c>
      <c r="D19" s="12">
        <v>4210</v>
      </c>
      <c r="E19" s="4">
        <v>8080.75</v>
      </c>
      <c r="F19" s="4"/>
      <c r="G19" s="7">
        <f t="shared" si="0"/>
        <v>8080.75</v>
      </c>
    </row>
    <row r="20" spans="1:7">
      <c r="A20" s="25">
        <v>9</v>
      </c>
      <c r="B20" s="12">
        <v>921</v>
      </c>
      <c r="C20" s="12">
        <v>92109</v>
      </c>
      <c r="D20" s="12">
        <v>4210</v>
      </c>
      <c r="E20" s="4">
        <v>136627.64000000001</v>
      </c>
      <c r="F20" s="4">
        <v>0</v>
      </c>
      <c r="G20" s="7">
        <f t="shared" si="0"/>
        <v>136627.64000000001</v>
      </c>
    </row>
    <row r="21" spans="1:7">
      <c r="A21" s="25">
        <v>10</v>
      </c>
      <c r="B21" s="12">
        <v>921</v>
      </c>
      <c r="C21" s="12">
        <v>92195</v>
      </c>
      <c r="D21" s="12">
        <v>4210</v>
      </c>
      <c r="E21" s="4">
        <v>96967.61</v>
      </c>
      <c r="F21" s="4">
        <v>0</v>
      </c>
      <c r="G21" s="7">
        <f t="shared" si="0"/>
        <v>96967.61</v>
      </c>
    </row>
    <row r="22" spans="1:7">
      <c r="A22" s="25">
        <v>11</v>
      </c>
      <c r="B22" s="12">
        <v>926</v>
      </c>
      <c r="C22" s="12">
        <v>92601</v>
      </c>
      <c r="D22" s="12">
        <v>4210</v>
      </c>
      <c r="E22" s="4">
        <v>10254.709999999999</v>
      </c>
      <c r="F22" s="4">
        <v>0</v>
      </c>
      <c r="G22" s="7">
        <f t="shared" si="0"/>
        <v>10254.709999999999</v>
      </c>
    </row>
    <row r="23" spans="1:7" ht="15.75" thickBot="1">
      <c r="A23" s="26">
        <v>12</v>
      </c>
      <c r="B23" s="13">
        <v>926</v>
      </c>
      <c r="C23" s="13">
        <v>92601</v>
      </c>
      <c r="D23" s="13">
        <v>6060</v>
      </c>
      <c r="E23" s="5">
        <v>0</v>
      </c>
      <c r="F23" s="5">
        <v>13500</v>
      </c>
      <c r="G23" s="7">
        <f t="shared" si="0"/>
        <v>13500</v>
      </c>
    </row>
    <row r="24" spans="1:7" ht="15.75" thickBot="1">
      <c r="A24" s="14" t="s">
        <v>143</v>
      </c>
      <c r="B24" s="9"/>
      <c r="C24" s="9"/>
      <c r="D24" s="9"/>
      <c r="E24" s="20">
        <f>SUM(E13:E23)</f>
        <v>298486.92000000004</v>
      </c>
      <c r="F24" s="20">
        <f>SUM(F13:F23)</f>
        <v>13500</v>
      </c>
      <c r="G24" s="27">
        <f>SUM(G13:G23)</f>
        <v>311986.92000000004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2015-11-12T14:02:41Z</dcterms:modified>
</cp:coreProperties>
</file>